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heatherebling/Downloads/"/>
    </mc:Choice>
  </mc:AlternateContent>
  <xr:revisionPtr revIDLastSave="0" documentId="8_{349447AD-734F-7C40-95CA-BADEEFA62029}" xr6:coauthVersionLast="47" xr6:coauthVersionMax="47" xr10:uidLastSave="{00000000-0000-0000-0000-000000000000}"/>
  <bookViews>
    <workbookView xWindow="33800" yWindow="3440" windowWidth="28800" windowHeight="16040" xr2:uid="{00000000-000D-0000-FFFF-FFFF00000000}"/>
  </bookViews>
  <sheets>
    <sheet name="Version 3 Master Mix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VtZrUDdOypoQXb3SGyUpZEGoLCA=="/>
    </ext>
  </extLst>
</workbook>
</file>

<file path=xl/calcChain.xml><?xml version="1.0" encoding="utf-8"?>
<calcChain xmlns="http://schemas.openxmlformats.org/spreadsheetml/2006/main">
  <c r="C34" i="2" l="1"/>
  <c r="D34" i="2" s="1"/>
  <c r="E34" i="2" s="1"/>
  <c r="C16" i="2"/>
  <c r="D16" i="2" s="1"/>
  <c r="E16" i="2" s="1"/>
  <c r="D17" i="2"/>
  <c r="E17" i="2" s="1"/>
  <c r="C19" i="2"/>
  <c r="D19" i="2" s="1"/>
  <c r="E19" i="2" s="1"/>
  <c r="C18" i="2"/>
  <c r="D18" i="2" s="1"/>
  <c r="E18" i="2" s="1"/>
  <c r="C35" i="2"/>
</calcChain>
</file>

<file path=xl/sharedStrings.xml><?xml version="1.0" encoding="utf-8"?>
<sst xmlns="http://schemas.openxmlformats.org/spreadsheetml/2006/main" count="73" uniqueCount="30">
  <si>
    <t xml:space="preserve">Flower </t>
  </si>
  <si>
    <t>Microbial Test</t>
  </si>
  <si>
    <t>CFU/g Thresholds</t>
  </si>
  <si>
    <t>Total Yeast and Mold</t>
  </si>
  <si>
    <t>Total Aerobic Count</t>
  </si>
  <si>
    <t>Cq to CFU/g</t>
  </si>
  <si>
    <t>Cq Value</t>
  </si>
  <si>
    <t>CFU/g conversion</t>
  </si>
  <si>
    <t xml:space="preserve"> </t>
  </si>
  <si>
    <t>MGC Version 3 MM</t>
  </si>
  <si>
    <t>Master Kit Version</t>
  </si>
  <si>
    <t>Flower to TSB Ratio</t>
  </si>
  <si>
    <t>Total Yeast and Mold (Spin down and TLP)</t>
  </si>
  <si>
    <t>v3</t>
  </si>
  <si>
    <t>Non-Flower</t>
  </si>
  <si>
    <t>1g  to 19mLs</t>
  </si>
  <si>
    <t>Total CFU/g (Includes Back Calculation for initial dilution)</t>
  </si>
  <si>
    <t>Varies based on location</t>
  </si>
  <si>
    <t>BTGNv2</t>
  </si>
  <si>
    <t>N/A</t>
  </si>
  <si>
    <t>Should be run as presence/absence</t>
  </si>
  <si>
    <t>Total Entero &amp; Coliform</t>
  </si>
  <si>
    <t>Total Aerobic Count (Spin down)</t>
  </si>
  <si>
    <t>Entero &amp; Coliform v2 (Spin down)</t>
  </si>
  <si>
    <t>BTGN v2 (Spin down)</t>
  </si>
  <si>
    <t>MIP to TSB/Solution A ratio</t>
  </si>
  <si>
    <t>1 g in 2.4 mL TSB, 4.6 mL Sol A</t>
  </si>
  <si>
    <t>1 g in 2.4 mL TSB, 4.6 mL Sol A for pass/fail.  1g in 7 mL Sol A for enumeration</t>
  </si>
  <si>
    <t xml:space="preserve">TYM Total CFU/g </t>
  </si>
  <si>
    <t>Medicinal Genomics PathoSEEK Conversion Equations:  qPCR Master Kit 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</si>
</sst>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D0D0D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D8D8D8"/>
        <bgColor rgb="FFD8D8D8"/>
      </patternFill>
    </fill>
    <fill>
      <patternFill patternType="solid">
        <fgColor rgb="FF0C0C0C"/>
        <bgColor rgb="FF0C0C0C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7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7" fillId="8" borderId="0" xfId="0" applyFont="1" applyFill="1"/>
    <xf numFmtId="0" fontId="7" fillId="0" borderId="0" xfId="0" applyFont="1"/>
    <xf numFmtId="0" fontId="8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8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7" fillId="4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4" fillId="5" borderId="2" xfId="0" applyFont="1" applyFill="1" applyBorder="1"/>
    <xf numFmtId="3" fontId="4" fillId="5" borderId="6" xfId="0" applyNumberFormat="1" applyFont="1" applyFill="1" applyBorder="1"/>
    <xf numFmtId="0" fontId="4" fillId="5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17" xfId="0" applyFont="1" applyFill="1" applyBorder="1"/>
    <xf numFmtId="0" fontId="4" fillId="5" borderId="16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wrapText="1"/>
    </xf>
    <xf numFmtId="0" fontId="4" fillId="5" borderId="12" xfId="0" applyFont="1" applyFill="1" applyBorder="1"/>
    <xf numFmtId="3" fontId="4" fillId="5" borderId="12" xfId="0" applyNumberFormat="1" applyFont="1" applyFill="1" applyBorder="1"/>
    <xf numFmtId="0" fontId="4" fillId="5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wrapText="1"/>
    </xf>
    <xf numFmtId="3" fontId="4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4" fillId="0" borderId="12" xfId="0" applyFont="1" applyBorder="1" applyAlignment="1">
      <alignment wrapText="1"/>
    </xf>
    <xf numFmtId="0" fontId="4" fillId="0" borderId="2" xfId="0" applyFont="1" applyBorder="1"/>
    <xf numFmtId="0" fontId="4" fillId="0" borderId="6" xfId="0" applyFont="1" applyBorder="1"/>
    <xf numFmtId="3" fontId="4" fillId="0" borderId="12" xfId="0" applyNumberFormat="1" applyFont="1" applyBorder="1"/>
    <xf numFmtId="3" fontId="4" fillId="0" borderId="12" xfId="0" applyNumberFormat="1" applyFont="1" applyBorder="1" applyAlignment="1">
      <alignment wrapText="1"/>
    </xf>
    <xf numFmtId="0" fontId="4" fillId="0" borderId="14" xfId="0" applyFont="1" applyBorder="1"/>
    <xf numFmtId="0" fontId="4" fillId="0" borderId="5" xfId="0" applyFont="1" applyBorder="1"/>
    <xf numFmtId="3" fontId="10" fillId="0" borderId="0" xfId="0" applyNumberFormat="1" applyFont="1"/>
    <xf numFmtId="0" fontId="4" fillId="0" borderId="12" xfId="0" applyFont="1" applyBorder="1"/>
    <xf numFmtId="0" fontId="11" fillId="0" borderId="12" xfId="0" applyFont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7" fillId="7" borderId="1" xfId="0" applyFont="1" applyFill="1" applyBorder="1"/>
    <xf numFmtId="0" fontId="4" fillId="9" borderId="2" xfId="0" applyFont="1" applyFill="1" applyBorder="1"/>
    <xf numFmtId="3" fontId="4" fillId="9" borderId="6" xfId="0" applyNumberFormat="1" applyFont="1" applyFill="1" applyBorder="1"/>
    <xf numFmtId="0" fontId="4" fillId="10" borderId="0" xfId="0" applyFont="1" applyFill="1"/>
    <xf numFmtId="0" fontId="4" fillId="10" borderId="12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7" xfId="0" applyFont="1" applyBorder="1"/>
    <xf numFmtId="0" fontId="4" fillId="0" borderId="1" xfId="0" applyFont="1" applyBorder="1"/>
    <xf numFmtId="0" fontId="12" fillId="0" borderId="0" xfId="0" applyFont="1"/>
    <xf numFmtId="164" fontId="4" fillId="0" borderId="8" xfId="0" applyNumberFormat="1" applyFont="1" applyBorder="1" applyProtection="1">
      <protection locked="0"/>
    </xf>
    <xf numFmtId="164" fontId="9" fillId="0" borderId="15" xfId="0" applyNumberFormat="1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0" fontId="3" fillId="10" borderId="12" xfId="0" applyFont="1" applyFill="1" applyBorder="1"/>
    <xf numFmtId="0" fontId="3" fillId="0" borderId="0" xfId="0" applyFont="1"/>
    <xf numFmtId="0" fontId="3" fillId="10" borderId="12" xfId="0" applyFont="1" applyFill="1" applyBorder="1" applyAlignment="1">
      <alignment wrapText="1"/>
    </xf>
    <xf numFmtId="0" fontId="2" fillId="0" borderId="11" xfId="0" applyFont="1" applyBorder="1" applyProtection="1">
      <protection locked="0"/>
    </xf>
    <xf numFmtId="3" fontId="2" fillId="0" borderId="12" xfId="0" applyNumberFormat="1" applyFont="1" applyBorder="1"/>
    <xf numFmtId="0" fontId="2" fillId="0" borderId="12" xfId="0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1" fillId="5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7"/>
  <sheetViews>
    <sheetView tabSelected="1" workbookViewId="0">
      <selection activeCell="B16" sqref="B16"/>
    </sheetView>
  </sheetViews>
  <sheetFormatPr baseColWidth="10" defaultColWidth="11.1640625" defaultRowHeight="15" customHeight="1" x14ac:dyDescent="0.2"/>
  <cols>
    <col min="1" max="1" width="41.6640625" style="2" customWidth="1"/>
    <col min="2" max="2" width="21" style="2" customWidth="1"/>
    <col min="3" max="3" width="19.5" style="2" hidden="1" customWidth="1"/>
    <col min="4" max="4" width="35.1640625" style="2" customWidth="1"/>
    <col min="5" max="5" width="50.33203125" style="3" customWidth="1"/>
    <col min="6" max="6" width="58.83203125" style="2" customWidth="1"/>
    <col min="7" max="24" width="12.5" style="2" customWidth="1"/>
    <col min="25" max="26" width="13.1640625" style="2" customWidth="1"/>
    <col min="27" max="16384" width="11.1640625" style="2"/>
  </cols>
  <sheetData>
    <row r="1" spans="1:8" ht="22.5" customHeight="1" x14ac:dyDescent="0.25">
      <c r="A1" s="1" t="s">
        <v>29</v>
      </c>
    </row>
    <row r="2" spans="1:8" ht="21" customHeight="1" x14ac:dyDescent="0.25">
      <c r="A2" s="4" t="s">
        <v>9</v>
      </c>
    </row>
    <row r="3" spans="1:8" ht="21" customHeight="1" x14ac:dyDescent="0.25">
      <c r="A3" s="5" t="s">
        <v>8</v>
      </c>
    </row>
    <row r="4" spans="1:8" ht="15.75" customHeight="1" x14ac:dyDescent="0.25">
      <c r="A4" s="6"/>
      <c r="B4" s="7"/>
      <c r="C4" s="7"/>
      <c r="D4" s="7"/>
      <c r="E4" s="8"/>
      <c r="F4" s="7"/>
      <c r="G4" s="7"/>
      <c r="H4" s="7"/>
    </row>
    <row r="5" spans="1:8" ht="15.75" customHeight="1" x14ac:dyDescent="0.25">
      <c r="A5" s="9"/>
      <c r="B5" s="10"/>
      <c r="C5" s="10"/>
      <c r="D5" s="10"/>
      <c r="E5" s="11"/>
      <c r="F5" s="10"/>
      <c r="G5" s="10"/>
      <c r="H5" s="10"/>
    </row>
    <row r="6" spans="1:8" ht="15.75" customHeight="1" x14ac:dyDescent="0.25">
      <c r="A6" s="12" t="s">
        <v>0</v>
      </c>
    </row>
    <row r="7" spans="1:8" ht="15.75" customHeight="1" x14ac:dyDescent="0.2">
      <c r="A7" s="13" t="s">
        <v>1</v>
      </c>
      <c r="B7" s="13" t="s">
        <v>2</v>
      </c>
      <c r="C7" s="13" t="s">
        <v>10</v>
      </c>
      <c r="D7" s="13" t="s">
        <v>10</v>
      </c>
      <c r="E7" s="14" t="s">
        <v>11</v>
      </c>
    </row>
    <row r="8" spans="1:8" ht="15.75" customHeight="1" x14ac:dyDescent="0.2">
      <c r="A8" s="15" t="s">
        <v>12</v>
      </c>
      <c r="B8" s="16" t="s">
        <v>17</v>
      </c>
      <c r="C8" s="17" t="s">
        <v>13</v>
      </c>
      <c r="D8" s="18" t="s">
        <v>13</v>
      </c>
      <c r="E8" s="19" t="s">
        <v>15</v>
      </c>
    </row>
    <row r="9" spans="1:8" ht="15.75" customHeight="1" x14ac:dyDescent="0.2">
      <c r="A9" s="20" t="s">
        <v>22</v>
      </c>
      <c r="B9" s="16" t="s">
        <v>17</v>
      </c>
      <c r="C9" s="17" t="s">
        <v>13</v>
      </c>
      <c r="D9" s="18" t="s">
        <v>13</v>
      </c>
      <c r="E9" s="19" t="s">
        <v>15</v>
      </c>
    </row>
    <row r="10" spans="1:8" ht="15.75" customHeight="1" x14ac:dyDescent="0.2">
      <c r="A10" s="21" t="s">
        <v>24</v>
      </c>
      <c r="B10" s="66" t="s">
        <v>17</v>
      </c>
      <c r="C10" s="22"/>
      <c r="D10" s="23" t="s">
        <v>13</v>
      </c>
      <c r="E10" s="24" t="s">
        <v>15</v>
      </c>
    </row>
    <row r="11" spans="1:8" ht="15.75" customHeight="1" x14ac:dyDescent="0.2">
      <c r="A11" s="25" t="s">
        <v>23</v>
      </c>
      <c r="B11" s="26" t="s">
        <v>17</v>
      </c>
      <c r="C11" s="27"/>
      <c r="D11" s="27" t="s">
        <v>13</v>
      </c>
      <c r="E11" s="28" t="s">
        <v>15</v>
      </c>
    </row>
    <row r="12" spans="1:8" ht="15.75" customHeight="1" x14ac:dyDescent="0.2">
      <c r="A12" s="13"/>
      <c r="B12" s="29"/>
    </row>
    <row r="13" spans="1:8" ht="15.75" customHeight="1" x14ac:dyDescent="0.2">
      <c r="A13" s="13" t="s">
        <v>5</v>
      </c>
    </row>
    <row r="14" spans="1:8" ht="15.75" customHeight="1" x14ac:dyDescent="0.2">
      <c r="A14" s="13"/>
    </row>
    <row r="15" spans="1:8" ht="15.75" customHeight="1" x14ac:dyDescent="0.2">
      <c r="A15" s="30" t="s">
        <v>1</v>
      </c>
      <c r="B15" s="31" t="s">
        <v>6</v>
      </c>
      <c r="C15" s="31"/>
      <c r="D15" s="31" t="s">
        <v>7</v>
      </c>
      <c r="E15" s="32" t="s">
        <v>16</v>
      </c>
    </row>
    <row r="16" spans="1:8" ht="15.75" customHeight="1" x14ac:dyDescent="0.2">
      <c r="A16" s="33" t="s">
        <v>3</v>
      </c>
      <c r="B16" s="56">
        <v>31</v>
      </c>
      <c r="C16" s="34">
        <f>((-0.1896*B16)+8.5798)</f>
        <v>2.7022000000000013</v>
      </c>
      <c r="D16" s="35">
        <f>10^C16</f>
        <v>503.73253278550334</v>
      </c>
      <c r="E16" s="36">
        <f>D16*20</f>
        <v>10074.650655710067</v>
      </c>
    </row>
    <row r="17" spans="1:8" ht="13.5" customHeight="1" x14ac:dyDescent="0.2">
      <c r="A17" s="37" t="s">
        <v>4</v>
      </c>
      <c r="B17" s="57">
        <v>29</v>
      </c>
      <c r="C17" s="38"/>
      <c r="D17" s="39">
        <f>10^((-0.2383*B17)+10.005)</f>
        <v>1242.5103069290112</v>
      </c>
      <c r="E17" s="36">
        <f>D17*20</f>
        <v>24850.206138580223</v>
      </c>
    </row>
    <row r="18" spans="1:8" ht="15.75" customHeight="1" x14ac:dyDescent="0.2">
      <c r="A18" s="40" t="s">
        <v>18</v>
      </c>
      <c r="B18" s="58">
        <v>31</v>
      </c>
      <c r="C18" s="30">
        <f>(-0.2855*B18)+(11.698)</f>
        <v>2.8475000000000019</v>
      </c>
      <c r="D18" s="35">
        <f>10^C18</f>
        <v>703.88222793646025</v>
      </c>
      <c r="E18" s="36">
        <f>D18*20</f>
        <v>14077.644558729206</v>
      </c>
    </row>
    <row r="19" spans="1:8" ht="15.75" customHeight="1" x14ac:dyDescent="0.2">
      <c r="A19" s="40" t="s">
        <v>21</v>
      </c>
      <c r="B19" s="58">
        <v>32</v>
      </c>
      <c r="C19" s="41">
        <f>((-0.2847*B19)+11.672)</f>
        <v>2.5616000000000003</v>
      </c>
      <c r="D19" s="35">
        <f>10^C19</f>
        <v>364.41815078886157</v>
      </c>
      <c r="E19" s="36">
        <f>D19*20</f>
        <v>7288.3630157772313</v>
      </c>
    </row>
    <row r="20" spans="1:8" ht="15.75" customHeight="1" x14ac:dyDescent="0.2"/>
    <row r="21" spans="1:8" ht="15.75" customHeight="1" x14ac:dyDescent="0.2">
      <c r="A21" s="42"/>
      <c r="B21" s="42"/>
      <c r="C21" s="42"/>
      <c r="D21" s="42"/>
      <c r="E21" s="43"/>
      <c r="F21" s="42"/>
      <c r="G21" s="42"/>
      <c r="H21" s="42"/>
    </row>
    <row r="22" spans="1:8" ht="15.75" customHeight="1" x14ac:dyDescent="0.2"/>
    <row r="23" spans="1:8" ht="15.75" customHeight="1" x14ac:dyDescent="0.25">
      <c r="A23" s="44" t="s">
        <v>14</v>
      </c>
    </row>
    <row r="24" spans="1:8" ht="18" customHeight="1" x14ac:dyDescent="0.2">
      <c r="A24" s="13" t="s">
        <v>1</v>
      </c>
      <c r="B24" s="13" t="s">
        <v>2</v>
      </c>
      <c r="D24" s="60" t="s">
        <v>25</v>
      </c>
    </row>
    <row r="25" spans="1:8" ht="51" customHeight="1" x14ac:dyDescent="0.2">
      <c r="A25" s="45" t="s">
        <v>3</v>
      </c>
      <c r="B25" s="46" t="s">
        <v>17</v>
      </c>
      <c r="C25" s="47"/>
      <c r="D25" s="61" t="s">
        <v>27</v>
      </c>
    </row>
    <row r="26" spans="1:8" ht="15.75" customHeight="1" x14ac:dyDescent="0.2">
      <c r="A26" s="45" t="s">
        <v>4</v>
      </c>
      <c r="B26" s="46" t="s">
        <v>17</v>
      </c>
      <c r="C26" s="47"/>
      <c r="D26" s="59" t="s">
        <v>26</v>
      </c>
    </row>
    <row r="27" spans="1:8" ht="15.75" customHeight="1" x14ac:dyDescent="0.2">
      <c r="A27" s="48" t="s">
        <v>18</v>
      </c>
      <c r="B27" s="46" t="s">
        <v>17</v>
      </c>
      <c r="C27" s="47"/>
      <c r="D27" s="59" t="s">
        <v>26</v>
      </c>
    </row>
    <row r="28" spans="1:8" ht="15.75" customHeight="1" x14ac:dyDescent="0.2">
      <c r="A28" s="48" t="s">
        <v>21</v>
      </c>
      <c r="B28" s="46" t="s">
        <v>17</v>
      </c>
      <c r="C28" s="47"/>
      <c r="D28" s="59" t="s">
        <v>26</v>
      </c>
    </row>
    <row r="29" spans="1:8" ht="15.75" customHeight="1" x14ac:dyDescent="0.2"/>
    <row r="30" spans="1:8" ht="15.75" customHeight="1" x14ac:dyDescent="0.2">
      <c r="A30" s="13"/>
      <c r="B30" s="29"/>
    </row>
    <row r="31" spans="1:8" ht="15.75" customHeight="1" x14ac:dyDescent="0.2">
      <c r="A31" s="13" t="s">
        <v>5</v>
      </c>
    </row>
    <row r="32" spans="1:8" ht="15.75" customHeight="1" x14ac:dyDescent="0.2">
      <c r="A32" s="13" t="s">
        <v>8</v>
      </c>
    </row>
    <row r="33" spans="1:8" ht="15.75" customHeight="1" x14ac:dyDescent="0.2">
      <c r="A33" s="49" t="s">
        <v>1</v>
      </c>
      <c r="B33" s="50" t="s">
        <v>6</v>
      </c>
      <c r="C33" s="50"/>
      <c r="D33" s="51" t="s">
        <v>7</v>
      </c>
      <c r="E33" s="64" t="s">
        <v>28</v>
      </c>
    </row>
    <row r="34" spans="1:8" ht="15.75" customHeight="1" x14ac:dyDescent="0.2">
      <c r="A34" s="33" t="s">
        <v>3</v>
      </c>
      <c r="B34" s="62">
        <v>31</v>
      </c>
      <c r="C34" s="52">
        <f>((-0.096*B34)+7.1104)</f>
        <v>4.1344000000000003</v>
      </c>
      <c r="D34" s="63">
        <f>10^C34</f>
        <v>13626.991969948707</v>
      </c>
      <c r="E34" s="65">
        <f>D34</f>
        <v>13626.991969948707</v>
      </c>
      <c r="F34" s="13" t="s">
        <v>8</v>
      </c>
    </row>
    <row r="35" spans="1:8" ht="15.75" customHeight="1" x14ac:dyDescent="0.2">
      <c r="A35" s="33" t="s">
        <v>4</v>
      </c>
      <c r="B35" s="40" t="s">
        <v>19</v>
      </c>
      <c r="C35" s="53" t="e">
        <f>(35.775-B35)/1.28</f>
        <v>#VALUE!</v>
      </c>
      <c r="D35" s="40" t="s">
        <v>19</v>
      </c>
      <c r="E35" s="32" t="s">
        <v>20</v>
      </c>
    </row>
    <row r="36" spans="1:8" ht="15.75" customHeight="1" x14ac:dyDescent="0.2">
      <c r="A36" s="40" t="s">
        <v>18</v>
      </c>
      <c r="B36" s="40" t="s">
        <v>19</v>
      </c>
      <c r="C36" s="40"/>
      <c r="D36" s="40" t="s">
        <v>19</v>
      </c>
      <c r="E36" s="32" t="s">
        <v>20</v>
      </c>
    </row>
    <row r="37" spans="1:8" ht="15.75" customHeight="1" x14ac:dyDescent="0.2">
      <c r="A37" s="40" t="s">
        <v>21</v>
      </c>
      <c r="B37" s="40" t="s">
        <v>19</v>
      </c>
      <c r="C37" s="54"/>
      <c r="D37" s="40" t="s">
        <v>19</v>
      </c>
      <c r="E37" s="32" t="s">
        <v>20</v>
      </c>
    </row>
    <row r="38" spans="1:8" ht="15.75" customHeight="1" x14ac:dyDescent="0.2"/>
    <row r="39" spans="1:8" ht="15.75" customHeight="1" x14ac:dyDescent="0.2">
      <c r="A39" s="42"/>
      <c r="B39" s="42"/>
      <c r="C39" s="42"/>
      <c r="D39" s="42"/>
      <c r="E39" s="43"/>
      <c r="F39" s="42"/>
      <c r="G39" s="42"/>
      <c r="H39" s="42"/>
    </row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5">
      <c r="A45" s="55" t="s">
        <v>8</v>
      </c>
    </row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sheetProtection sheet="1" objects="1" scenarios="1" selectLockedCells="1"/>
  <phoneticPr fontId="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Version 3 Master 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Ebling</dc:creator>
  <cp:lastModifiedBy>Support User</cp:lastModifiedBy>
  <dcterms:created xsi:type="dcterms:W3CDTF">2016-09-07T12:55:51Z</dcterms:created>
  <dcterms:modified xsi:type="dcterms:W3CDTF">2025-02-13T21:54:47Z</dcterms:modified>
</cp:coreProperties>
</file>